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ALEXANDRE\2024\"/>
    </mc:Choice>
  </mc:AlternateContent>
  <xr:revisionPtr revIDLastSave="0" documentId="8_{D6A8DD59-AA59-44CF-AF90-9580541BC2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 ORCAM ESGOTO ATUALIZADA" sheetId="10" r:id="rId1"/>
  </sheets>
  <definedNames>
    <definedName name="_xlnm.Print_Area" localSheetId="0">'PLAN ORCAM ESGOTO ATUALIZADA'!$B$1:$M$18</definedName>
    <definedName name="_xlnm.Print_Titles" localSheetId="0">'PLAN ORCAM ESGOTO ATUALIZADA'!$5:$6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10" l="1"/>
  <c r="L16" i="10"/>
  <c r="K16" i="10"/>
  <c r="L11" i="10" l="1"/>
  <c r="K11" i="10"/>
  <c r="J11" i="10"/>
  <c r="L10" i="10"/>
  <c r="K10" i="10"/>
  <c r="J10" i="10"/>
  <c r="L13" i="10"/>
  <c r="K13" i="10"/>
  <c r="J13" i="10"/>
  <c r="L9" i="10"/>
  <c r="K9" i="10"/>
  <c r="J9" i="10"/>
  <c r="M11" i="10" l="1"/>
  <c r="M10" i="10"/>
  <c r="L12" i="10"/>
  <c r="M9" i="10"/>
  <c r="L7" i="10"/>
  <c r="K7" i="10"/>
  <c r="K12" i="10"/>
  <c r="M13" i="10"/>
  <c r="M12" i="10" l="1"/>
  <c r="K17" i="10"/>
  <c r="L17" i="10"/>
  <c r="M7" i="10"/>
  <c r="M17" i="10" l="1"/>
</calcChain>
</file>

<file path=xl/sharedStrings.xml><?xml version="1.0" encoding="utf-8"?>
<sst xmlns="http://schemas.openxmlformats.org/spreadsheetml/2006/main" count="42" uniqueCount="33">
  <si>
    <t>DESCRIÇÃO</t>
  </si>
  <si>
    <t>SINAPI</t>
  </si>
  <si>
    <t>ITEM</t>
  </si>
  <si>
    <t>TOTAL</t>
  </si>
  <si>
    <t>CÓDIGO</t>
  </si>
  <si>
    <t>1.2</t>
  </si>
  <si>
    <t>4.2</t>
  </si>
  <si>
    <t>7.2</t>
  </si>
  <si>
    <t>7.3</t>
  </si>
  <si>
    <t>UNID</t>
  </si>
  <si>
    <t>m2</t>
  </si>
  <si>
    <t>un</t>
  </si>
  <si>
    <t>QUANT</t>
  </si>
  <si>
    <t>INSTALAÇÃO DE ESGOTO BANHEIRO MASCULINO E FEMININO</t>
  </si>
  <si>
    <t>PREÇO UNITARIO</t>
  </si>
  <si>
    <t>4.2.1</t>
  </si>
  <si>
    <t>MOBRA</t>
  </si>
  <si>
    <t>MATERIAL</t>
  </si>
  <si>
    <t>PREÇO TOTAL</t>
  </si>
  <si>
    <t>VALOR TOTAL C/ BDI 26,63%</t>
  </si>
  <si>
    <t>LIMPEZA DE PISO CERÂMICO OU PORCELANATO COM PANO ÚMIDO. AF_04/2019</t>
  </si>
  <si>
    <t>MAO-OBRA</t>
  </si>
  <si>
    <t>TOTAL C/BDI</t>
  </si>
  <si>
    <t>SINAPI referência 06-2024</t>
  </si>
  <si>
    <t>Prefeitura Municipal de Palmares do Sul</t>
  </si>
  <si>
    <t>PISO CASA DO IDOSO</t>
  </si>
  <si>
    <t xml:space="preserve"> PAVIMENTAÇÃO  PISTA DE DANÇA</t>
  </si>
  <si>
    <t>DEMOLIÇÃO DE PISO CERÂMICO, MANUAL, SEM REAPROVEITAMENTO (PISTA DE DANÇA)</t>
  </si>
  <si>
    <t>REVISÃO GERAL DA REDE HIDRAULICA DOS BANHEIROS COM LIMPEZA E DESENTUPIMENTO DOS MESMOS.</t>
  </si>
  <si>
    <t>REVESTIMENTO CERÂMICO PARA PISO COM PLACAS TIPO PORCELANATO DE DIMENSÕES 45X45 CM APLICADA EM AMBIENTES DE ÁREA MAIOR QUE 10 M². AF_02/2023_PE</t>
  </si>
  <si>
    <t>BDI=26,63</t>
  </si>
  <si>
    <t>Composição BDI: Garantias:0,74% -  Risco: 0,86% - Desp. Finac:1,60% - Adm. Central:4,97% - Lucro:10,56% - Tributos:7,90%</t>
  </si>
  <si>
    <t xml:space="preserve"> ENCARGOS SOCIAIS: HORA = 85,03% ; MENSAL = 47,98%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</si>
</sst>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R$&quot;#,##0.00"/>
    <numFmt numFmtId="165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3.5"/>
      <name val="Arial"/>
      <family val="2"/>
    </font>
    <font>
      <b/>
      <sz val="18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rgb="FFD6DC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6DCE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3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99">
    <xf numFmtId="0" fontId="0" fillId="0" borderId="0" xfId="0"/>
    <xf numFmtId="0" fontId="6" fillId="0" borderId="0" xfId="0" applyFont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7" fillId="3" borderId="4" xfId="0" applyNumberFormat="1" applyFont="1" applyFill="1" applyBorder="1" applyAlignment="1">
      <alignment vertical="center" wrapText="1"/>
    </xf>
    <xf numFmtId="4" fontId="7" fillId="3" borderId="4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9" fillId="0" borderId="0" xfId="0" applyNumberFormat="1" applyFont="1" applyAlignment="1">
      <alignment vertical="center" wrapText="1"/>
    </xf>
    <xf numFmtId="4" fontId="9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10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2" fontId="6" fillId="0" borderId="0" xfId="0" applyNumberFormat="1" applyFont="1" applyAlignment="1">
      <alignment horizontal="right" vertical="center" wrapText="1"/>
    </xf>
    <xf numFmtId="164" fontId="9" fillId="0" borderId="0" xfId="0" applyNumberFormat="1" applyFont="1" applyAlignment="1">
      <alignment horizontal="right" vertical="center" wrapText="1"/>
    </xf>
    <xf numFmtId="164" fontId="10" fillId="0" borderId="0" xfId="0" applyNumberFormat="1" applyFont="1" applyAlignment="1">
      <alignment horizontal="right" vertical="center" wrapText="1"/>
    </xf>
    <xf numFmtId="4" fontId="6" fillId="0" borderId="1" xfId="3" applyNumberFormat="1" applyFont="1" applyBorder="1" applyAlignment="1">
      <alignment horizontal="center" vertical="center" wrapText="1"/>
    </xf>
    <xf numFmtId="4" fontId="6" fillId="0" borderId="1" xfId="3" applyNumberFormat="1" applyFont="1" applyBorder="1" applyAlignment="1">
      <alignment horizontal="left" vertical="center" wrapText="1"/>
    </xf>
    <xf numFmtId="4" fontId="6" fillId="0" borderId="1" xfId="4" applyNumberFormat="1" applyFont="1" applyFill="1" applyBorder="1" applyAlignment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0" fontId="9" fillId="4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0" fontId="8" fillId="5" borderId="0" xfId="0" applyFont="1" applyFill="1" applyAlignment="1">
      <alignment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right" vertical="center" wrapText="1"/>
    </xf>
    <xf numFmtId="4" fontId="8" fillId="0" borderId="2" xfId="0" applyNumberFormat="1" applyFont="1" applyBorder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4" fontId="8" fillId="0" borderId="26" xfId="0" applyNumberFormat="1" applyFont="1" applyBorder="1" applyAlignment="1">
      <alignment vertical="center" wrapText="1"/>
    </xf>
    <xf numFmtId="4" fontId="8" fillId="0" borderId="27" xfId="0" applyNumberFormat="1" applyFont="1" applyBorder="1" applyAlignment="1">
      <alignment horizontal="right" vertical="center" wrapText="1"/>
    </xf>
    <xf numFmtId="4" fontId="13" fillId="0" borderId="14" xfId="0" applyNumberFormat="1" applyFont="1" applyBorder="1" applyAlignment="1">
      <alignment horizontal="right" vertical="center" wrapText="1"/>
    </xf>
    <xf numFmtId="4" fontId="13" fillId="0" borderId="15" xfId="0" applyNumberFormat="1" applyFont="1" applyBorder="1" applyAlignment="1">
      <alignment horizontal="center" vertical="center" wrapText="1"/>
    </xf>
    <xf numFmtId="4" fontId="14" fillId="0" borderId="14" xfId="0" applyNumberFormat="1" applyFont="1" applyBorder="1" applyAlignment="1">
      <alignment horizontal="right" vertical="center" wrapText="1"/>
    </xf>
    <xf numFmtId="4" fontId="9" fillId="3" borderId="4" xfId="0" applyNumberFormat="1" applyFont="1" applyFill="1" applyBorder="1" applyAlignment="1">
      <alignment horizontal="right" vertical="center" wrapText="1"/>
    </xf>
    <xf numFmtId="4" fontId="6" fillId="3" borderId="4" xfId="0" applyNumberFormat="1" applyFont="1" applyFill="1" applyBorder="1" applyAlignment="1">
      <alignment horizontal="right" vertical="center" wrapText="1"/>
    </xf>
    <xf numFmtId="4" fontId="7" fillId="3" borderId="5" xfId="0" applyNumberFormat="1" applyFont="1" applyFill="1" applyBorder="1" applyAlignment="1">
      <alignment horizontal="right" vertical="center" wrapText="1"/>
    </xf>
    <xf numFmtId="4" fontId="9" fillId="0" borderId="7" xfId="0" applyNumberFormat="1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>
      <alignment horizontal="center" vertical="center" wrapText="1"/>
    </xf>
    <xf numFmtId="4" fontId="6" fillId="0" borderId="0" xfId="3" applyNumberFormat="1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4" fontId="6" fillId="0" borderId="0" xfId="5" applyNumberFormat="1" applyFont="1" applyFill="1" applyBorder="1" applyAlignment="1">
      <alignment horizontal="right" vertical="center" wrapText="1"/>
    </xf>
    <xf numFmtId="0" fontId="8" fillId="2" borderId="26" xfId="0" applyFont="1" applyFill="1" applyBorder="1" applyAlignment="1">
      <alignment vertical="center" wrapText="1"/>
    </xf>
    <xf numFmtId="4" fontId="9" fillId="0" borderId="13" xfId="0" applyNumberFormat="1" applyFont="1" applyBorder="1" applyAlignment="1">
      <alignment vertical="center" wrapText="1"/>
    </xf>
    <xf numFmtId="4" fontId="6" fillId="0" borderId="13" xfId="0" applyNumberFormat="1" applyFont="1" applyBorder="1" applyAlignment="1">
      <alignment horizontal="right" vertical="center" wrapText="1"/>
    </xf>
    <xf numFmtId="4" fontId="9" fillId="0" borderId="13" xfId="0" applyNumberFormat="1" applyFont="1" applyBorder="1" applyAlignment="1">
      <alignment horizontal="right" vertical="center" wrapText="1"/>
    </xf>
    <xf numFmtId="0" fontId="6" fillId="0" borderId="13" xfId="0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164" fontId="5" fillId="0" borderId="23" xfId="0" applyNumberFormat="1" applyFont="1" applyBorder="1" applyAlignment="1">
      <alignment horizontal="center" vertical="center" wrapText="1"/>
    </xf>
    <xf numFmtId="4" fontId="7" fillId="0" borderId="18" xfId="0" applyNumberFormat="1" applyFont="1" applyBorder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4" fontId="8" fillId="0" borderId="29" xfId="0" applyNumberFormat="1" applyFont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2" fontId="7" fillId="0" borderId="22" xfId="0" applyNumberFormat="1" applyFont="1" applyBorder="1" applyAlignment="1">
      <alignment horizontal="center" vertical="center" wrapText="1"/>
    </xf>
    <xf numFmtId="2" fontId="7" fillId="0" borderId="28" xfId="0" applyNumberFormat="1" applyFont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left" vertical="center" wrapText="1"/>
    </xf>
    <xf numFmtId="4" fontId="7" fillId="3" borderId="8" xfId="0" applyNumberFormat="1" applyFont="1" applyFill="1" applyBorder="1" applyAlignment="1">
      <alignment horizontal="left" vertical="center" wrapText="1"/>
    </xf>
    <xf numFmtId="4" fontId="7" fillId="3" borderId="24" xfId="0" applyNumberFormat="1" applyFont="1" applyFill="1" applyBorder="1" applyAlignment="1">
      <alignment horizontal="left" vertical="center" wrapText="1"/>
    </xf>
    <xf numFmtId="4" fontId="7" fillId="3" borderId="20" xfId="0" applyNumberFormat="1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164" fontId="7" fillId="0" borderId="22" xfId="0" applyNumberFormat="1" applyFont="1" applyBorder="1" applyAlignment="1">
      <alignment horizontal="center" vertical="center" wrapText="1"/>
    </xf>
    <xf numFmtId="164" fontId="7" fillId="0" borderId="28" xfId="0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7">
    <cellStyle name="Normal" xfId="0" builtinId="0"/>
    <cellStyle name="Normal 2" xfId="3" xr:uid="{00000000-0005-0000-0000-000001000000}"/>
    <cellStyle name="Normal 2 2" xfId="1" xr:uid="{00000000-0005-0000-0000-000002000000}"/>
    <cellStyle name="Normal 3" xfId="2" xr:uid="{00000000-0005-0000-0000-000003000000}"/>
    <cellStyle name="Separador de milhares 2" xfId="6" xr:uid="{00000000-0005-0000-0000-000005000000}"/>
    <cellStyle name="Vírgula" xfId="5" builtinId="3"/>
    <cellStyle name="Vírgula 2" xfId="4" xr:uid="{00000000-0005-0000-0000-000007000000}"/>
  </cellStyles>
  <dxfs count="0"/>
  <tableStyles count="0" defaultTableStyle="TableStyleMedium2" defaultPivotStyle="PivotStyleLight16"/>
  <colors>
    <mruColors>
      <color rgb="FFFCF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568325</xdr:colOff>
      <xdr:row>3</xdr:row>
      <xdr:rowOff>140759</xdr:rowOff>
    </xdr:to>
    <xdr:pic>
      <xdr:nvPicPr>
        <xdr:cNvPr id="2" name="Picture">
          <a:extLst>
            <a:ext uri="{FF2B5EF4-FFF2-40B4-BE49-F238E27FC236}">
              <a16:creationId xmlns:a16="http://schemas.microsoft.com/office/drawing/2014/main" id="{3F8BE94B-4DD3-480C-B6D0-A4197DD2004D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89291"/>
        <a:stretch/>
      </xdr:blipFill>
      <xdr:spPr>
        <a:xfrm>
          <a:off x="1270000" y="910167"/>
          <a:ext cx="1076325" cy="1019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7800B-A065-4913-B1B1-606C800547F7}">
  <sheetPr>
    <pageSetUpPr fitToPage="1"/>
  </sheetPr>
  <dimension ref="B1:P27"/>
  <sheetViews>
    <sheetView showZeros="0" tabSelected="1" zoomScale="90" zoomScaleNormal="90" workbookViewId="0">
      <pane xSplit="1" ySplit="6" topLeftCell="B7" activePane="bottomRight" state="frozen"/>
      <selection pane="topRight" activeCell="B1" sqref="B1"/>
      <selection pane="bottomLeft" activeCell="A10" sqref="A10"/>
      <selection pane="bottomRight" activeCell="H23" sqref="H23"/>
    </sheetView>
  </sheetViews>
  <sheetFormatPr defaultColWidth="53.7109375" defaultRowHeight="14.25" x14ac:dyDescent="0.25"/>
  <cols>
    <col min="1" max="1" width="19" style="14" customWidth="1"/>
    <col min="2" max="2" width="7.5703125" style="15" customWidth="1"/>
    <col min="3" max="3" width="8.7109375" style="15" customWidth="1"/>
    <col min="4" max="4" width="9.140625" style="15" customWidth="1"/>
    <col min="5" max="5" width="58.42578125" style="14" customWidth="1"/>
    <col min="6" max="6" width="6.140625" style="15" customWidth="1"/>
    <col min="7" max="7" width="8.140625" style="16" customWidth="1"/>
    <col min="8" max="8" width="10.85546875" style="17" customWidth="1"/>
    <col min="9" max="9" width="10.85546875" style="18" customWidth="1"/>
    <col min="10" max="10" width="10.5703125" style="18" customWidth="1"/>
    <col min="11" max="11" width="12" style="18" customWidth="1"/>
    <col min="12" max="12" width="12.140625" style="18" customWidth="1"/>
    <col min="13" max="13" width="16.28515625" style="17" customWidth="1"/>
    <col min="14" max="14" width="22.5703125" style="14" customWidth="1"/>
    <col min="15" max="16384" width="53.7109375" style="14"/>
  </cols>
  <sheetData>
    <row r="1" spans="2:16" ht="41.25" customHeight="1" thickBot="1" x14ac:dyDescent="0.3">
      <c r="B1" s="64"/>
      <c r="C1" s="65"/>
      <c r="D1" s="65"/>
      <c r="E1" s="73" t="s">
        <v>24</v>
      </c>
      <c r="F1" s="74"/>
      <c r="G1" s="75"/>
      <c r="H1" s="65"/>
      <c r="I1" s="65"/>
      <c r="J1" s="65"/>
      <c r="K1" s="66"/>
      <c r="L1" s="68"/>
      <c r="M1" s="67"/>
    </row>
    <row r="2" spans="2:16" ht="20.25" customHeight="1" thickBot="1" x14ac:dyDescent="0.3">
      <c r="B2" s="87" t="s">
        <v>25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2:16" ht="8.1" customHeight="1" thickBot="1" x14ac:dyDescent="0.3">
      <c r="C3" s="25"/>
      <c r="E3" s="25"/>
    </row>
    <row r="4" spans="2:16" ht="15.75" thickBot="1" x14ac:dyDescent="0.3">
      <c r="B4" s="90"/>
      <c r="C4" s="91"/>
      <c r="D4" s="91"/>
      <c r="E4" s="91"/>
      <c r="F4" s="91"/>
      <c r="G4" s="91"/>
      <c r="H4" s="92"/>
      <c r="I4" s="92"/>
      <c r="J4" s="92"/>
      <c r="K4" s="92"/>
      <c r="L4" s="92"/>
      <c r="M4" s="93"/>
      <c r="N4" s="53"/>
      <c r="O4" s="26"/>
      <c r="P4" s="26"/>
    </row>
    <row r="5" spans="2:16" s="23" customFormat="1" ht="15" x14ac:dyDescent="0.25">
      <c r="B5" s="96" t="s">
        <v>2</v>
      </c>
      <c r="C5" s="96" t="s">
        <v>1</v>
      </c>
      <c r="D5" s="96" t="s">
        <v>4</v>
      </c>
      <c r="E5" s="96" t="s">
        <v>0</v>
      </c>
      <c r="F5" s="96" t="s">
        <v>9</v>
      </c>
      <c r="G5" s="76" t="s">
        <v>12</v>
      </c>
      <c r="H5" s="78" t="s">
        <v>14</v>
      </c>
      <c r="I5" s="79"/>
      <c r="J5" s="80"/>
      <c r="K5" s="81" t="s">
        <v>18</v>
      </c>
      <c r="L5" s="82"/>
      <c r="M5" s="94" t="s">
        <v>19</v>
      </c>
      <c r="N5" s="27"/>
      <c r="O5" s="27"/>
      <c r="P5" s="27"/>
    </row>
    <row r="6" spans="2:16" s="24" customFormat="1" ht="15.75" thickBot="1" x14ac:dyDescent="0.3">
      <c r="B6" s="97"/>
      <c r="C6" s="97"/>
      <c r="D6" s="97"/>
      <c r="E6" s="97"/>
      <c r="F6" s="97"/>
      <c r="G6" s="77"/>
      <c r="H6" s="59" t="s">
        <v>17</v>
      </c>
      <c r="I6" s="60" t="s">
        <v>16</v>
      </c>
      <c r="J6" s="61" t="s">
        <v>3</v>
      </c>
      <c r="K6" s="59" t="s">
        <v>17</v>
      </c>
      <c r="L6" s="60" t="s">
        <v>16</v>
      </c>
      <c r="M6" s="95"/>
    </row>
    <row r="7" spans="2:16" ht="45" customHeight="1" x14ac:dyDescent="0.25">
      <c r="B7" s="28">
        <v>1</v>
      </c>
      <c r="C7" s="83" t="s">
        <v>26</v>
      </c>
      <c r="D7" s="83"/>
      <c r="E7" s="83"/>
      <c r="F7" s="6"/>
      <c r="G7" s="6"/>
      <c r="H7" s="44"/>
      <c r="I7" s="45"/>
      <c r="J7" s="45"/>
      <c r="K7" s="7">
        <f t="shared" ref="K7:L7" si="0">SUM(K8:K11)</f>
        <v>5647.25</v>
      </c>
      <c r="L7" s="7">
        <f t="shared" si="0"/>
        <v>1531.2600000000002</v>
      </c>
      <c r="M7" s="46">
        <f>SUM(M8:M11)</f>
        <v>9090.1500000000015</v>
      </c>
    </row>
    <row r="8" spans="2:16" ht="15" thickBot="1" x14ac:dyDescent="0.3">
      <c r="B8" s="29"/>
      <c r="C8" s="3"/>
      <c r="D8" s="33"/>
      <c r="E8" s="2"/>
      <c r="F8" s="3"/>
      <c r="G8" s="4"/>
      <c r="H8" s="5"/>
      <c r="I8" s="4"/>
      <c r="J8" s="4"/>
      <c r="K8" s="4"/>
      <c r="L8" s="4"/>
      <c r="M8" s="47"/>
    </row>
    <row r="9" spans="2:16" ht="28.5" x14ac:dyDescent="0.25">
      <c r="B9" s="29" t="s">
        <v>5</v>
      </c>
      <c r="C9" s="3" t="s">
        <v>1</v>
      </c>
      <c r="D9" s="33">
        <v>97633</v>
      </c>
      <c r="E9" s="2" t="s">
        <v>27</v>
      </c>
      <c r="F9" s="3" t="s">
        <v>10</v>
      </c>
      <c r="G9" s="4">
        <v>61.25</v>
      </c>
      <c r="H9" s="5">
        <v>12.2</v>
      </c>
      <c r="I9" s="4">
        <v>10</v>
      </c>
      <c r="J9" s="4">
        <f t="shared" ref="J9:J11" si="1">H9+I9</f>
        <v>22.2</v>
      </c>
      <c r="K9" s="4">
        <f t="shared" ref="K9:K11" si="2">ROUND((H9*G9),2)</f>
        <v>747.25</v>
      </c>
      <c r="L9" s="4">
        <f t="shared" ref="L9:L11" si="3">ROUND((I9*G9),2)</f>
        <v>612.5</v>
      </c>
      <c r="M9" s="47">
        <f t="shared" ref="M9:M11" si="4">ROUND(((K9+L9)*1.2663),2)</f>
        <v>1721.85</v>
      </c>
    </row>
    <row r="10" spans="2:16" ht="34.5" customHeight="1" x14ac:dyDescent="0.25">
      <c r="B10" s="30" t="s">
        <v>7</v>
      </c>
      <c r="C10" s="19" t="s">
        <v>1</v>
      </c>
      <c r="D10" s="35">
        <v>89171</v>
      </c>
      <c r="E10" s="98" t="s">
        <v>29</v>
      </c>
      <c r="F10" s="19" t="s">
        <v>10</v>
      </c>
      <c r="G10" s="21">
        <v>61.25</v>
      </c>
      <c r="H10" s="4">
        <v>70</v>
      </c>
      <c r="I10" s="4">
        <v>13.5</v>
      </c>
      <c r="J10" s="4">
        <f t="shared" si="1"/>
        <v>83.5</v>
      </c>
      <c r="K10" s="4">
        <f t="shared" si="2"/>
        <v>4287.5</v>
      </c>
      <c r="L10" s="4">
        <f t="shared" si="3"/>
        <v>826.88</v>
      </c>
      <c r="M10" s="47">
        <f t="shared" si="4"/>
        <v>6476.34</v>
      </c>
    </row>
    <row r="11" spans="2:16" ht="29.25" thickBot="1" x14ac:dyDescent="0.3">
      <c r="B11" s="30" t="s">
        <v>8</v>
      </c>
      <c r="C11" s="19" t="s">
        <v>1</v>
      </c>
      <c r="D11" s="35">
        <v>99803</v>
      </c>
      <c r="E11" s="20" t="s">
        <v>20</v>
      </c>
      <c r="F11" s="19" t="s">
        <v>10</v>
      </c>
      <c r="G11" s="21">
        <v>61.25</v>
      </c>
      <c r="H11" s="4">
        <v>10</v>
      </c>
      <c r="I11" s="4">
        <v>1.5</v>
      </c>
      <c r="J11" s="4">
        <f t="shared" si="1"/>
        <v>11.5</v>
      </c>
      <c r="K11" s="4">
        <f t="shared" si="2"/>
        <v>612.5</v>
      </c>
      <c r="L11" s="4">
        <f t="shared" si="3"/>
        <v>91.88</v>
      </c>
      <c r="M11" s="47">
        <f t="shared" si="4"/>
        <v>891.96</v>
      </c>
    </row>
    <row r="12" spans="2:16" ht="24" customHeight="1" x14ac:dyDescent="0.25">
      <c r="B12" s="48" t="s">
        <v>6</v>
      </c>
      <c r="C12" s="84" t="s">
        <v>13</v>
      </c>
      <c r="D12" s="85"/>
      <c r="E12" s="86"/>
      <c r="F12" s="49"/>
      <c r="G12" s="45"/>
      <c r="H12" s="45"/>
      <c r="I12" s="45"/>
      <c r="J12" s="45"/>
      <c r="K12" s="7">
        <f>SUM(K13:K13)</f>
        <v>500</v>
      </c>
      <c r="L12" s="7">
        <f>SUM(L13:L13)</f>
        <v>200</v>
      </c>
      <c r="M12" s="46">
        <f>SUM(M13:M13)</f>
        <v>886.41</v>
      </c>
    </row>
    <row r="13" spans="2:16" ht="43.5" thickBot="1" x14ac:dyDescent="0.3">
      <c r="B13" s="30" t="s">
        <v>15</v>
      </c>
      <c r="C13" s="8" t="s">
        <v>1</v>
      </c>
      <c r="D13" s="34">
        <v>104328</v>
      </c>
      <c r="E13" s="2" t="s">
        <v>28</v>
      </c>
      <c r="F13" s="8" t="s">
        <v>11</v>
      </c>
      <c r="G13" s="4">
        <v>2</v>
      </c>
      <c r="H13" s="4">
        <v>250</v>
      </c>
      <c r="I13" s="4">
        <v>100</v>
      </c>
      <c r="J13" s="4">
        <f t="shared" ref="J13" si="5">H13+I13</f>
        <v>350</v>
      </c>
      <c r="K13" s="4">
        <f t="shared" ref="K13" si="6">ROUND((H13*G13),2)</f>
        <v>500</v>
      </c>
      <c r="L13" s="4">
        <f t="shared" ref="L13" si="7">ROUND((I13*G13),2)</f>
        <v>200</v>
      </c>
      <c r="M13" s="47">
        <f t="shared" ref="M13" si="8">ROUND(((K13+L13)*1.2663),2)</f>
        <v>886.41</v>
      </c>
      <c r="O13" s="9"/>
    </row>
    <row r="14" spans="2:16" ht="8.1" customHeight="1" thickBot="1" x14ac:dyDescent="0.3">
      <c r="B14" s="57"/>
      <c r="C14" s="58"/>
      <c r="D14" s="57"/>
      <c r="E14" s="54"/>
      <c r="F14" s="58"/>
      <c r="G14" s="55"/>
      <c r="H14" s="55"/>
      <c r="I14" s="55"/>
      <c r="J14" s="55"/>
      <c r="K14" s="55"/>
      <c r="L14" s="55"/>
      <c r="M14" s="56"/>
    </row>
    <row r="15" spans="2:16" ht="9.75" customHeight="1" thickBot="1" x14ac:dyDescent="0.3">
      <c r="B15" s="31"/>
      <c r="C15" s="50"/>
      <c r="D15" s="51"/>
      <c r="E15" s="1"/>
      <c r="F15" s="50"/>
      <c r="G15" s="52"/>
      <c r="H15" s="11"/>
      <c r="I15" s="11"/>
      <c r="J15" s="11"/>
      <c r="K15" s="11"/>
      <c r="L15" s="11"/>
      <c r="M15" s="12"/>
    </row>
    <row r="16" spans="2:16" ht="21" customHeight="1" thickBot="1" x14ac:dyDescent="0.3">
      <c r="B16" s="31"/>
      <c r="C16" s="10"/>
      <c r="E16" s="9" t="s">
        <v>23</v>
      </c>
      <c r="F16" s="10"/>
      <c r="G16" s="11"/>
      <c r="H16" s="12"/>
      <c r="I16" s="13"/>
      <c r="J16" s="13"/>
      <c r="K16" s="41">
        <f>SUM(K7+K12)</f>
        <v>6147.25</v>
      </c>
      <c r="L16" s="41">
        <f>SUM(L7+L12)</f>
        <v>1731.2600000000002</v>
      </c>
      <c r="M16" s="43">
        <f>SUM(K16+L16)*1.2663</f>
        <v>9976.557213</v>
      </c>
    </row>
    <row r="17" spans="2:13" ht="21.75" hidden="1" customHeight="1" thickBot="1" x14ac:dyDescent="0.3">
      <c r="B17" s="32"/>
      <c r="C17" s="22"/>
      <c r="D17" s="32"/>
      <c r="E17" s="22"/>
      <c r="F17" s="22"/>
      <c r="G17" s="22"/>
      <c r="H17" s="22"/>
      <c r="I17" s="37"/>
      <c r="J17" s="39"/>
      <c r="K17" s="69" t="e">
        <f>K7+#REF!+#REF!+#REF!+#REF!+#REF!+#REF!+#REF!+#REF!</f>
        <v>#REF!</v>
      </c>
      <c r="L17" s="69" t="e">
        <f>L7+#REF!+#REF!+#REF!+#REF!+#REF!+#REF!+#REF!+#REF!</f>
        <v>#REF!</v>
      </c>
      <c r="M17" s="40" t="e">
        <f>M7+#REF!+#REF!+#REF!+#REF!+#REF!+#REF!+#REF!+#REF!</f>
        <v>#REF!</v>
      </c>
    </row>
    <row r="18" spans="2:13" ht="23.25" customHeight="1" thickBot="1" x14ac:dyDescent="0.3">
      <c r="C18" s="10"/>
      <c r="E18" s="9"/>
      <c r="F18" s="10"/>
      <c r="G18" s="11"/>
      <c r="H18" s="12"/>
      <c r="I18" s="13"/>
      <c r="J18" s="38"/>
      <c r="K18" s="70" t="s">
        <v>17</v>
      </c>
      <c r="L18" s="70" t="s">
        <v>21</v>
      </c>
      <c r="M18" s="42" t="s">
        <v>22</v>
      </c>
    </row>
    <row r="19" spans="2:13" ht="15.75" customHeight="1" x14ac:dyDescent="0.25">
      <c r="C19" t="s">
        <v>31</v>
      </c>
      <c r="D19"/>
      <c r="E19"/>
      <c r="F19"/>
      <c r="G19"/>
      <c r="H19"/>
      <c r="I19"/>
      <c r="J19" s="72"/>
      <c r="K19" s="72"/>
      <c r="L19" s="72"/>
      <c r="M19" s="62"/>
    </row>
    <row r="20" spans="2:13" ht="15.75" customHeight="1" x14ac:dyDescent="0.25">
      <c r="B20" s="14"/>
      <c r="C20" t="s">
        <v>30</v>
      </c>
      <c r="D20"/>
      <c r="E20"/>
      <c r="F20"/>
      <c r="G20"/>
      <c r="H20"/>
      <c r="I20"/>
      <c r="J20" s="72"/>
      <c r="K20" s="72"/>
      <c r="L20" s="72"/>
      <c r="M20" s="63"/>
    </row>
    <row r="21" spans="2:13" ht="28.5" customHeight="1" x14ac:dyDescent="0.25">
      <c r="C21" s="10"/>
      <c r="E21" s="71" t="s">
        <v>32</v>
      </c>
      <c r="F21" s="71"/>
      <c r="G21" s="71"/>
      <c r="H21" s="12"/>
      <c r="I21" s="13"/>
      <c r="J21" s="13"/>
      <c r="K21" s="13"/>
      <c r="L21" s="13"/>
      <c r="M21" s="12"/>
    </row>
    <row r="22" spans="2:13" x14ac:dyDescent="0.25">
      <c r="C22" s="10"/>
      <c r="E22" s="9"/>
      <c r="F22" s="10"/>
      <c r="G22" s="11"/>
      <c r="H22" s="12"/>
      <c r="I22" s="13"/>
      <c r="J22" s="13"/>
      <c r="K22" s="13"/>
      <c r="L22" s="13"/>
      <c r="M22" s="12"/>
    </row>
    <row r="24" spans="2:13" ht="15" x14ac:dyDescent="0.25">
      <c r="E24" s="24"/>
    </row>
    <row r="25" spans="2:13" x14ac:dyDescent="0.25">
      <c r="I25" s="36"/>
    </row>
    <row r="26" spans="2:13" x14ac:dyDescent="0.25">
      <c r="I26" s="36"/>
    </row>
    <row r="27" spans="2:13" x14ac:dyDescent="0.25">
      <c r="I27" s="36"/>
    </row>
  </sheetData>
  <mergeCells count="17">
    <mergeCell ref="F5:F6"/>
    <mergeCell ref="E21:G21"/>
    <mergeCell ref="J19:L19"/>
    <mergeCell ref="J20:L20"/>
    <mergeCell ref="E1:G1"/>
    <mergeCell ref="G5:G6"/>
    <mergeCell ref="H5:J5"/>
    <mergeCell ref="K5:L5"/>
    <mergeCell ref="C7:E7"/>
    <mergeCell ref="C12:E12"/>
    <mergeCell ref="B2:M2"/>
    <mergeCell ref="B4:M4"/>
    <mergeCell ref="M5:M6"/>
    <mergeCell ref="B5:B6"/>
    <mergeCell ref="C5:C6"/>
    <mergeCell ref="D5:D6"/>
    <mergeCell ref="E5:E6"/>
  </mergeCells>
  <printOptions horizontalCentered="1"/>
  <pageMargins left="0.31496062992125984" right="0" top="0.39370078740157483" bottom="0.39370078740157483" header="0.31496062992125984" footer="0.19685039370078741"/>
  <pageSetup paperSize="9" scale="83" fitToHeight="5" orientation="landscape" r:id="rId1"/>
  <headerFooter>
    <oddFooter xml:space="preserve">&amp;Rpág &amp;P de &amp;N        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 ORCAM ESGOTO ATUALIZADA</vt:lpstr>
      <vt:lpstr>'PLAN ORCAM ESGOTO ATUALIZADA'!Area_de_impressao</vt:lpstr>
      <vt:lpstr>'PLAN ORCAM ESGOTO ATUALIZADA'!Titulos_de_impressao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alexandre braz</cp:lastModifiedBy>
  <cp:lastPrinted>2024-10-08T12:06:16Z</cp:lastPrinted>
  <dcterms:created xsi:type="dcterms:W3CDTF">2017-04-11T17:47:25Z</dcterms:created>
  <dcterms:modified xsi:type="dcterms:W3CDTF">2024-10-22T12:54:58Z</dcterms:modified>
</cp:coreProperties>
</file>